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m\Documents\"/>
    </mc:Choice>
  </mc:AlternateContent>
  <bookViews>
    <workbookView xWindow="0" yWindow="0" windowWidth="23040" windowHeight="9084" activeTab="2"/>
  </bookViews>
  <sheets>
    <sheet name="Sheet1" sheetId="1" r:id="rId1"/>
    <sheet name="Sheet2" sheetId="2" r:id="rId2"/>
    <sheet name="229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3" l="1"/>
  <c r="B34" i="3"/>
  <c r="E35" i="3"/>
  <c r="D36" i="3"/>
  <c r="B36" i="3"/>
  <c r="B35" i="3"/>
  <c r="E32" i="3"/>
  <c r="C30" i="3"/>
  <c r="D30" i="3"/>
  <c r="E30" i="3"/>
  <c r="B30" i="3"/>
  <c r="D26" i="3"/>
  <c r="C26" i="3"/>
  <c r="B26" i="3"/>
  <c r="E26" i="3" s="1"/>
  <c r="D29" i="3"/>
  <c r="D15" i="1"/>
  <c r="D9" i="3"/>
  <c r="C9" i="3"/>
  <c r="B9" i="3"/>
  <c r="B21" i="2"/>
  <c r="B28" i="3"/>
  <c r="E28" i="3" s="1"/>
  <c r="E25" i="3"/>
  <c r="D27" i="3"/>
  <c r="C27" i="3"/>
  <c r="C29" i="3" s="1"/>
  <c r="B27" i="3"/>
  <c r="E27" i="3" s="1"/>
  <c r="E29" i="3" s="1"/>
  <c r="D25" i="3"/>
  <c r="C25" i="3"/>
  <c r="D24" i="3"/>
  <c r="C24" i="3"/>
  <c r="B24" i="3"/>
  <c r="E24" i="3" s="1"/>
  <c r="C21" i="3"/>
  <c r="D20" i="3"/>
  <c r="C20" i="3"/>
  <c r="B20" i="3"/>
  <c r="D19" i="3"/>
  <c r="C19" i="3"/>
  <c r="B19" i="3"/>
  <c r="B21" i="3" s="1"/>
  <c r="D14" i="1"/>
  <c r="C15" i="1"/>
  <c r="C13" i="1"/>
  <c r="D17" i="1"/>
  <c r="B36" i="2"/>
  <c r="B22" i="1"/>
  <c r="B23" i="1" s="1"/>
  <c r="B21" i="1"/>
  <c r="C31" i="2"/>
  <c r="D31" i="2"/>
  <c r="E31" i="2"/>
  <c r="B31" i="2"/>
  <c r="E28" i="2"/>
  <c r="E29" i="2"/>
  <c r="E30" i="2"/>
  <c r="E27" i="2"/>
  <c r="D30" i="2"/>
  <c r="D29" i="2"/>
  <c r="B27" i="2"/>
  <c r="C29" i="2"/>
  <c r="C28" i="2"/>
  <c r="B28" i="2"/>
  <c r="E20" i="2"/>
  <c r="B13" i="1"/>
  <c r="B7" i="2"/>
  <c r="D18" i="2" s="1"/>
  <c r="E18" i="2" s="1"/>
  <c r="B17" i="2"/>
  <c r="D17" i="2"/>
  <c r="C18" i="2" s="1"/>
  <c r="B20" i="2"/>
  <c r="C17" i="2"/>
  <c r="B18" i="2" s="1"/>
  <c r="C20" i="2" s="1"/>
  <c r="D16" i="1"/>
  <c r="E16" i="1" s="1"/>
  <c r="E15" i="1"/>
  <c r="C14" i="1"/>
  <c r="B14" i="1"/>
  <c r="C36" i="3" l="1"/>
  <c r="E33" i="3"/>
  <c r="E36" i="3" s="1"/>
  <c r="D21" i="3"/>
  <c r="E20" i="3"/>
  <c r="B29" i="3"/>
  <c r="E19" i="3"/>
  <c r="E21" i="3"/>
  <c r="E14" i="1"/>
  <c r="C17" i="1"/>
  <c r="E13" i="1"/>
  <c r="B17" i="1"/>
  <c r="E17" i="2"/>
  <c r="E19" i="2" s="1"/>
  <c r="D20" i="2"/>
  <c r="C19" i="2"/>
  <c r="C21" i="2" s="1"/>
  <c r="D19" i="2"/>
  <c r="B19" i="2"/>
  <c r="E17" i="1" l="1"/>
  <c r="D21" i="2"/>
  <c r="E21" i="2" s="1"/>
</calcChain>
</file>

<file path=xl/sharedStrings.xml><?xml version="1.0" encoding="utf-8"?>
<sst xmlns="http://schemas.openxmlformats.org/spreadsheetml/2006/main" count="92" uniqueCount="64">
  <si>
    <t>Janurary</t>
  </si>
  <si>
    <t>Feburary</t>
  </si>
  <si>
    <t>March</t>
  </si>
  <si>
    <t>April</t>
  </si>
  <si>
    <t>budgeted sales</t>
  </si>
  <si>
    <t>Schedule of Cash Collections</t>
  </si>
  <si>
    <t>December Beginning Accounts Receivable</t>
  </si>
  <si>
    <t>Janurary Sales</t>
  </si>
  <si>
    <t>Februrary Sales</t>
  </si>
  <si>
    <t>March Sales</t>
  </si>
  <si>
    <t>Total Cash Collections</t>
  </si>
  <si>
    <t>Acc. Rec. at March 31st</t>
  </si>
  <si>
    <t>February Sales</t>
  </si>
  <si>
    <t>January</t>
  </si>
  <si>
    <t>February</t>
  </si>
  <si>
    <t>Desired Ending Inv. Following Month</t>
  </si>
  <si>
    <t>Budgeted sales</t>
  </si>
  <si>
    <t>Add: Desired ending inventory</t>
  </si>
  <si>
    <t>Total needs</t>
  </si>
  <si>
    <t>Less: Beginning inventory</t>
  </si>
  <si>
    <t>Required production</t>
  </si>
  <si>
    <t>Budgeted cost of goods sold</t>
  </si>
  <si>
    <t>December Ending Inventory</t>
  </si>
  <si>
    <t>Quarter</t>
  </si>
  <si>
    <t>April budgeted cost of goods sold</t>
  </si>
  <si>
    <t>December beginning Accounts Receivable</t>
  </si>
  <si>
    <t xml:space="preserve">Cost of Goods Sold </t>
  </si>
  <si>
    <t>Accounts payable 12/31</t>
  </si>
  <si>
    <t>January purchases</t>
  </si>
  <si>
    <t>February purchases</t>
  </si>
  <si>
    <t>March purchases</t>
  </si>
  <si>
    <t>Payment in the Month Following</t>
  </si>
  <si>
    <t>Payment in the Month</t>
  </si>
  <si>
    <t>Accounts Payable 12/31</t>
  </si>
  <si>
    <t>Total Cash Disbursements</t>
  </si>
  <si>
    <t>Kline Sisters Company</t>
  </si>
  <si>
    <t>Schedule of Expected Cash Disbursements</t>
  </si>
  <si>
    <t>Merchandise Purchases Budget</t>
  </si>
  <si>
    <t>Budgeted accounts payable March 31st</t>
  </si>
  <si>
    <t>Beginning cash balance</t>
  </si>
  <si>
    <t>Add: Cash collections</t>
  </si>
  <si>
    <t>Total cash available</t>
  </si>
  <si>
    <t>Less: Cash disbursements</t>
  </si>
  <si>
    <t>Materials</t>
  </si>
  <si>
    <t>Direct Labor</t>
  </si>
  <si>
    <t>Dividend</t>
  </si>
  <si>
    <t>Total disbursements</t>
  </si>
  <si>
    <t>Excess (deficiency)</t>
  </si>
  <si>
    <t>Financing:</t>
  </si>
  <si>
    <t>Borrowing</t>
  </si>
  <si>
    <t>Repayments</t>
  </si>
  <si>
    <t>Interest</t>
  </si>
  <si>
    <t>Ending cash balance</t>
  </si>
  <si>
    <t>Total financing</t>
  </si>
  <si>
    <t>Depreciation</t>
  </si>
  <si>
    <t>Operating Expense</t>
  </si>
  <si>
    <t xml:space="preserve">Equipment </t>
  </si>
  <si>
    <t>Dividends</t>
  </si>
  <si>
    <t>Equipment</t>
  </si>
  <si>
    <t>Merchandise purchases</t>
  </si>
  <si>
    <t>Borrowing annual interest</t>
  </si>
  <si>
    <t>Cash collected in month of sale</t>
  </si>
  <si>
    <t>Cash collected in month of following sale</t>
  </si>
  <si>
    <t>Cash collected in 2nd month following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</si>
</sst>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70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9" fontId="0" fillId="0" borderId="0" xfId="2" applyFont="1"/>
    <xf numFmtId="9" fontId="0" fillId="0" borderId="0" xfId="0" applyNumberFormat="1"/>
    <xf numFmtId="164" fontId="0" fillId="0" borderId="0" xfId="0" applyNumberFormat="1"/>
    <xf numFmtId="44" fontId="0" fillId="0" borderId="0" xfId="1" applyFont="1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ont="1"/>
    <xf numFmtId="0" fontId="2" fillId="0" borderId="0" xfId="0" applyFont="1"/>
    <xf numFmtId="9" fontId="0" fillId="0" borderId="0" xfId="2" applyNumberFormat="1" applyFont="1"/>
    <xf numFmtId="44" fontId="0" fillId="0" borderId="0" xfId="0" applyNumberFormat="1" applyFont="1" applyBorder="1"/>
    <xf numFmtId="0" fontId="0" fillId="0" borderId="0" xfId="0" applyFont="1" applyAlignment="1">
      <alignment horizontal="center"/>
    </xf>
    <xf numFmtId="44" fontId="0" fillId="0" borderId="0" xfId="1" applyFont="1" applyBorder="1"/>
    <xf numFmtId="170" fontId="0" fillId="0" borderId="0" xfId="0" applyNumberFormat="1" applyFont="1"/>
    <xf numFmtId="170" fontId="0" fillId="0" borderId="0" xfId="0" applyNumberFormat="1" applyFont="1" applyBorder="1"/>
    <xf numFmtId="170" fontId="0" fillId="0" borderId="1" xfId="0" applyNumberFormat="1" applyFont="1" applyBorder="1"/>
    <xf numFmtId="170" fontId="0" fillId="0" borderId="2" xfId="0" applyNumberFormat="1" applyFont="1" applyBorder="1"/>
    <xf numFmtId="170" fontId="0" fillId="0" borderId="0" xfId="1" applyNumberFormat="1" applyFont="1"/>
    <xf numFmtId="170" fontId="0" fillId="0" borderId="0" xfId="0" applyNumberFormat="1"/>
    <xf numFmtId="170" fontId="0" fillId="0" borderId="2" xfId="0" applyNumberFormat="1" applyBorder="1"/>
    <xf numFmtId="170" fontId="0" fillId="2" borderId="3" xfId="0" applyNumberFormat="1" applyFill="1" applyBorder="1"/>
    <xf numFmtId="44" fontId="0" fillId="0" borderId="0" xfId="0" applyNumberFormat="1" applyFont="1" applyFill="1" applyBorder="1"/>
    <xf numFmtId="44" fontId="0" fillId="0" borderId="5" xfId="1" applyFont="1" applyBorder="1"/>
    <xf numFmtId="170" fontId="0" fillId="0" borderId="5" xfId="1" applyNumberFormat="1" applyFont="1" applyBorder="1"/>
    <xf numFmtId="170" fontId="0" fillId="0" borderId="4" xfId="1" applyNumberFormat="1" applyFont="1" applyBorder="1"/>
    <xf numFmtId="170" fontId="0" fillId="0" borderId="0" xfId="1" applyNumberFormat="1" applyFont="1" applyBorder="1"/>
    <xf numFmtId="9" fontId="0" fillId="0" borderId="0" xfId="2" applyFont="1" applyFill="1" applyBorder="1"/>
    <xf numFmtId="170" fontId="0" fillId="2" borderId="0" xfId="1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19" sqref="A19"/>
    </sheetView>
  </sheetViews>
  <sheetFormatPr defaultRowHeight="14.4" x14ac:dyDescent="0.3"/>
  <cols>
    <col min="1" max="1" width="36" bestFit="1" customWidth="1"/>
    <col min="2" max="4" width="12.109375" bestFit="1" customWidth="1"/>
    <col min="5" max="5" width="13.6640625" bestFit="1" customWidth="1"/>
    <col min="6" max="6" width="12.109375" bestFit="1" customWidth="1"/>
  </cols>
  <sheetData>
    <row r="1" spans="1:5" x14ac:dyDescent="0.3">
      <c r="B1" t="s">
        <v>0</v>
      </c>
      <c r="C1" t="s">
        <v>1</v>
      </c>
      <c r="D1" t="s">
        <v>2</v>
      </c>
      <c r="E1" t="s">
        <v>3</v>
      </c>
    </row>
    <row r="2" spans="1:5" x14ac:dyDescent="0.3">
      <c r="A2" t="s">
        <v>16</v>
      </c>
      <c r="B2" s="17">
        <v>360000</v>
      </c>
      <c r="C2" s="17">
        <v>320000</v>
      </c>
      <c r="D2" s="17">
        <v>250000</v>
      </c>
      <c r="E2" s="17">
        <v>240000</v>
      </c>
    </row>
    <row r="4" spans="1:5" x14ac:dyDescent="0.3">
      <c r="A4" t="s">
        <v>61</v>
      </c>
      <c r="B4" s="1">
        <v>0.3</v>
      </c>
    </row>
    <row r="5" spans="1:5" x14ac:dyDescent="0.3">
      <c r="A5" t="s">
        <v>62</v>
      </c>
      <c r="B5" s="2">
        <v>0.65</v>
      </c>
    </row>
    <row r="6" spans="1:5" x14ac:dyDescent="0.3">
      <c r="A6" t="s">
        <v>63</v>
      </c>
      <c r="B6" s="3">
        <v>0.03</v>
      </c>
    </row>
    <row r="7" spans="1:5" x14ac:dyDescent="0.3">
      <c r="A7" t="s">
        <v>25</v>
      </c>
      <c r="B7" s="17">
        <v>83000</v>
      </c>
    </row>
    <row r="10" spans="1:5" x14ac:dyDescent="0.3">
      <c r="C10" s="4"/>
    </row>
    <row r="11" spans="1:5" x14ac:dyDescent="0.3">
      <c r="A11" s="5" t="s">
        <v>5</v>
      </c>
      <c r="B11" s="5"/>
      <c r="C11" s="5"/>
      <c r="D11" s="5"/>
      <c r="E11" s="5"/>
    </row>
    <row r="12" spans="1:5" x14ac:dyDescent="0.3">
      <c r="B12" t="s">
        <v>0</v>
      </c>
      <c r="C12" t="s">
        <v>1</v>
      </c>
      <c r="D12" t="s">
        <v>2</v>
      </c>
      <c r="E12" t="s">
        <v>23</v>
      </c>
    </row>
    <row r="13" spans="1:5" x14ac:dyDescent="0.3">
      <c r="A13" t="s">
        <v>6</v>
      </c>
      <c r="B13" s="18">
        <f>B7*B5</f>
        <v>53950</v>
      </c>
      <c r="C13" s="18">
        <f>B7*B6</f>
        <v>2490</v>
      </c>
      <c r="D13" s="18"/>
      <c r="E13" s="18">
        <f>SUM(B13+C13+D13)</f>
        <v>56440</v>
      </c>
    </row>
    <row r="14" spans="1:5" x14ac:dyDescent="0.3">
      <c r="A14" t="s">
        <v>7</v>
      </c>
      <c r="B14" s="18">
        <f>B2*B4</f>
        <v>108000</v>
      </c>
      <c r="C14" s="18">
        <f>B2*B5</f>
        <v>234000</v>
      </c>
      <c r="D14" s="18">
        <f>B2*B6</f>
        <v>10800</v>
      </c>
      <c r="E14" s="18">
        <f t="shared" ref="E14:E16" si="0">SUM(B14+C14+D14)</f>
        <v>352800</v>
      </c>
    </row>
    <row r="15" spans="1:5" x14ac:dyDescent="0.3">
      <c r="A15" t="s">
        <v>8</v>
      </c>
      <c r="B15" s="18"/>
      <c r="C15" s="18">
        <f>C2*B4</f>
        <v>96000</v>
      </c>
      <c r="D15" s="18">
        <f>C2*B5</f>
        <v>208000</v>
      </c>
      <c r="E15" s="18">
        <f t="shared" si="0"/>
        <v>304000</v>
      </c>
    </row>
    <row r="16" spans="1:5" x14ac:dyDescent="0.3">
      <c r="A16" t="s">
        <v>9</v>
      </c>
      <c r="B16" s="18"/>
      <c r="C16" s="18"/>
      <c r="D16" s="18">
        <f>D2*B4</f>
        <v>75000</v>
      </c>
      <c r="E16" s="18">
        <f t="shared" si="0"/>
        <v>75000</v>
      </c>
    </row>
    <row r="17" spans="1:5" ht="15" thickBot="1" x14ac:dyDescent="0.35">
      <c r="A17" t="s">
        <v>10</v>
      </c>
      <c r="B17" s="19">
        <f>SUM(B14+B13+B15+B16)</f>
        <v>161950</v>
      </c>
      <c r="C17" s="19">
        <f>SUM(C14+C13+C15+C16)</f>
        <v>332490</v>
      </c>
      <c r="D17" s="19">
        <f>SUM(D14+D13+D15+D16)</f>
        <v>293800</v>
      </c>
      <c r="E17" s="19">
        <f>SUM(E14+E13+E15+E16)</f>
        <v>788240</v>
      </c>
    </row>
    <row r="18" spans="1:5" ht="15" thickTop="1" x14ac:dyDescent="0.3"/>
    <row r="21" spans="1:5" x14ac:dyDescent="0.3">
      <c r="A21" t="s">
        <v>12</v>
      </c>
      <c r="B21" s="18">
        <f>C2*B6</f>
        <v>9600</v>
      </c>
    </row>
    <row r="22" spans="1:5" x14ac:dyDescent="0.3">
      <c r="A22" t="s">
        <v>9</v>
      </c>
      <c r="B22" s="18">
        <f>(B5+B6)*D2</f>
        <v>170000</v>
      </c>
    </row>
    <row r="23" spans="1:5" ht="15" thickBot="1" x14ac:dyDescent="0.35">
      <c r="A23" s="6" t="s">
        <v>11</v>
      </c>
      <c r="B23" s="20">
        <f>SUM(B21+B22)</f>
        <v>179600</v>
      </c>
    </row>
  </sheetData>
  <mergeCells count="1">
    <mergeCell ref="A11:E11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35" sqref="A35"/>
    </sheetView>
  </sheetViews>
  <sheetFormatPr defaultRowHeight="14.4" x14ac:dyDescent="0.3"/>
  <cols>
    <col min="1" max="1" width="33.109375" style="7" bestFit="1" customWidth="1"/>
    <col min="2" max="2" width="17.21875" style="7" bestFit="1" customWidth="1"/>
    <col min="3" max="4" width="14.33203125" style="7" bestFit="1" customWidth="1"/>
    <col min="5" max="5" width="14.21875" style="7" bestFit="1" customWidth="1"/>
    <col min="6" max="6" width="14.33203125" style="7" bestFit="1" customWidth="1"/>
    <col min="7" max="16384" width="8.88671875" style="7"/>
  </cols>
  <sheetData>
    <row r="1" spans="1:5" x14ac:dyDescent="0.3">
      <c r="B1" s="7" t="s">
        <v>0</v>
      </c>
      <c r="C1" s="7" t="s">
        <v>1</v>
      </c>
      <c r="D1" s="7" t="s">
        <v>2</v>
      </c>
      <c r="E1" t="s">
        <v>3</v>
      </c>
    </row>
    <row r="2" spans="1:5" x14ac:dyDescent="0.3">
      <c r="A2" s="7" t="s">
        <v>4</v>
      </c>
      <c r="B2" s="17">
        <v>360000</v>
      </c>
      <c r="C2" s="17">
        <v>320000</v>
      </c>
      <c r="D2" s="17">
        <v>250000</v>
      </c>
      <c r="E2" s="17">
        <v>240000</v>
      </c>
    </row>
    <row r="4" spans="1:5" x14ac:dyDescent="0.3">
      <c r="A4" s="8" t="s">
        <v>26</v>
      </c>
      <c r="B4" s="9">
        <v>0.76</v>
      </c>
    </row>
    <row r="5" spans="1:5" x14ac:dyDescent="0.3">
      <c r="A5" s="7" t="s">
        <v>15</v>
      </c>
      <c r="B5" s="1">
        <v>0.13</v>
      </c>
    </row>
    <row r="6" spans="1:5" x14ac:dyDescent="0.3">
      <c r="A6" s="7" t="s">
        <v>22</v>
      </c>
      <c r="B6" s="17">
        <v>36000</v>
      </c>
    </row>
    <row r="7" spans="1:5" x14ac:dyDescent="0.3">
      <c r="A7" s="7" t="s">
        <v>24</v>
      </c>
      <c r="B7" s="13">
        <f>E2*B4</f>
        <v>182400</v>
      </c>
    </row>
    <row r="9" spans="1:5" x14ac:dyDescent="0.3">
      <c r="A9" t="s">
        <v>32</v>
      </c>
      <c r="B9" s="1">
        <v>0.5</v>
      </c>
    </row>
    <row r="10" spans="1:5" x14ac:dyDescent="0.3">
      <c r="A10" t="s">
        <v>31</v>
      </c>
      <c r="B10" s="1">
        <v>0.5</v>
      </c>
    </row>
    <row r="11" spans="1:5" x14ac:dyDescent="0.3">
      <c r="A11" t="s">
        <v>33</v>
      </c>
      <c r="B11" s="4">
        <v>190000</v>
      </c>
    </row>
    <row r="14" spans="1:5" x14ac:dyDescent="0.3">
      <c r="A14" s="11" t="s">
        <v>35</v>
      </c>
      <c r="B14" s="11"/>
      <c r="C14" s="11"/>
      <c r="D14" s="11"/>
      <c r="E14" s="11"/>
    </row>
    <row r="15" spans="1:5" x14ac:dyDescent="0.3">
      <c r="A15" s="11" t="s">
        <v>37</v>
      </c>
      <c r="B15" s="11"/>
      <c r="C15" s="11"/>
      <c r="D15" s="11"/>
      <c r="E15" s="11"/>
    </row>
    <row r="16" spans="1:5" x14ac:dyDescent="0.3">
      <c r="B16" s="7" t="s">
        <v>13</v>
      </c>
      <c r="C16" s="7" t="s">
        <v>14</v>
      </c>
      <c r="D16" s="7" t="s">
        <v>2</v>
      </c>
      <c r="E16" s="7" t="s">
        <v>23</v>
      </c>
    </row>
    <row r="17" spans="1:5" x14ac:dyDescent="0.3">
      <c r="A17" s="7" t="s">
        <v>21</v>
      </c>
      <c r="B17" s="13">
        <f>B2*B4</f>
        <v>273600</v>
      </c>
      <c r="C17" s="13">
        <f>C2*B4</f>
        <v>243200</v>
      </c>
      <c r="D17" s="13">
        <f>D2*B4</f>
        <v>190000</v>
      </c>
      <c r="E17" s="14">
        <f>SUM(B17:D17)</f>
        <v>706800</v>
      </c>
    </row>
    <row r="18" spans="1:5" x14ac:dyDescent="0.3">
      <c r="A18" s="7" t="s">
        <v>17</v>
      </c>
      <c r="B18" s="15">
        <f>C17*B5</f>
        <v>31616</v>
      </c>
      <c r="C18" s="15">
        <f>D17*B5</f>
        <v>24700</v>
      </c>
      <c r="D18" s="15">
        <f>B7*B5</f>
        <v>23712</v>
      </c>
      <c r="E18" s="15">
        <f>D18</f>
        <v>23712</v>
      </c>
    </row>
    <row r="19" spans="1:5" x14ac:dyDescent="0.3">
      <c r="A19" s="7" t="s">
        <v>18</v>
      </c>
      <c r="B19" s="13">
        <f>SUM(B17:B18)</f>
        <v>305216</v>
      </c>
      <c r="C19" s="13">
        <f>SUM(C17:C18)</f>
        <v>267900</v>
      </c>
      <c r="D19" s="13">
        <f>SUM(D17:D18)</f>
        <v>213712</v>
      </c>
      <c r="E19" s="13">
        <f>SUM(E17:E18)</f>
        <v>730512</v>
      </c>
    </row>
    <row r="20" spans="1:5" x14ac:dyDescent="0.3">
      <c r="A20" s="7" t="s">
        <v>19</v>
      </c>
      <c r="B20" s="13">
        <f>B6</f>
        <v>36000</v>
      </c>
      <c r="C20" s="13">
        <f>B18</f>
        <v>31616</v>
      </c>
      <c r="D20" s="13">
        <f>C18</f>
        <v>24700</v>
      </c>
      <c r="E20" s="13">
        <f>B20</f>
        <v>36000</v>
      </c>
    </row>
    <row r="21" spans="1:5" ht="15" thickBot="1" x14ac:dyDescent="0.35">
      <c r="A21" s="7" t="s">
        <v>20</v>
      </c>
      <c r="B21" s="16">
        <f>B19-B20</f>
        <v>269216</v>
      </c>
      <c r="C21" s="16">
        <f>C19-C20</f>
        <v>236284</v>
      </c>
      <c r="D21" s="16">
        <f>D19-D20</f>
        <v>189012</v>
      </c>
      <c r="E21" s="16">
        <f>SUM(B21:D21)</f>
        <v>694512</v>
      </c>
    </row>
    <row r="22" spans="1:5" ht="15" thickTop="1" x14ac:dyDescent="0.3"/>
    <row r="24" spans="1:5" x14ac:dyDescent="0.3">
      <c r="A24" s="11" t="s">
        <v>35</v>
      </c>
      <c r="B24" s="11"/>
      <c r="C24" s="11"/>
      <c r="D24" s="11"/>
      <c r="E24" s="11"/>
    </row>
    <row r="25" spans="1:5" x14ac:dyDescent="0.3">
      <c r="A25" s="11" t="s">
        <v>36</v>
      </c>
      <c r="B25" s="11"/>
      <c r="C25" s="11"/>
      <c r="D25" s="11"/>
      <c r="E25" s="11"/>
    </row>
    <row r="26" spans="1:5" x14ac:dyDescent="0.3">
      <c r="B26" s="7" t="s">
        <v>13</v>
      </c>
      <c r="C26" s="7" t="s">
        <v>14</v>
      </c>
      <c r="D26" s="7" t="s">
        <v>2</v>
      </c>
      <c r="E26" s="7" t="s">
        <v>23</v>
      </c>
    </row>
    <row r="27" spans="1:5" x14ac:dyDescent="0.3">
      <c r="A27" s="7" t="s">
        <v>27</v>
      </c>
      <c r="B27" s="13">
        <f>B11*B9</f>
        <v>95000</v>
      </c>
      <c r="C27" s="13"/>
      <c r="D27" s="13"/>
      <c r="E27" s="13">
        <f>SUM(B27:D27)</f>
        <v>95000</v>
      </c>
    </row>
    <row r="28" spans="1:5" x14ac:dyDescent="0.3">
      <c r="A28" s="7" t="s">
        <v>28</v>
      </c>
      <c r="B28" s="13">
        <f>B21*B10</f>
        <v>134608</v>
      </c>
      <c r="C28" s="13">
        <f>B21*B9</f>
        <v>134608</v>
      </c>
      <c r="D28" s="13"/>
      <c r="E28" s="13">
        <f t="shared" ref="E28:E30" si="0">SUM(B28:D28)</f>
        <v>269216</v>
      </c>
    </row>
    <row r="29" spans="1:5" x14ac:dyDescent="0.3">
      <c r="A29" s="7" t="s">
        <v>29</v>
      </c>
      <c r="B29" s="13"/>
      <c r="C29" s="13">
        <f>C21*B10</f>
        <v>118142</v>
      </c>
      <c r="D29" s="13">
        <f>C21*B9</f>
        <v>118142</v>
      </c>
      <c r="E29" s="13">
        <f t="shared" si="0"/>
        <v>236284</v>
      </c>
    </row>
    <row r="30" spans="1:5" x14ac:dyDescent="0.3">
      <c r="A30" s="7" t="s">
        <v>30</v>
      </c>
      <c r="B30" s="13"/>
      <c r="C30" s="13"/>
      <c r="D30" s="13">
        <f>D21*B10</f>
        <v>94506</v>
      </c>
      <c r="E30" s="13">
        <f t="shared" si="0"/>
        <v>94506</v>
      </c>
    </row>
    <row r="31" spans="1:5" ht="15" thickBot="1" x14ac:dyDescent="0.35">
      <c r="A31" s="7" t="s">
        <v>34</v>
      </c>
      <c r="B31" s="16">
        <f>SUM(B27:B30)</f>
        <v>229608</v>
      </c>
      <c r="C31" s="16">
        <f t="shared" ref="C31:E31" si="1">SUM(C27:C30)</f>
        <v>252750</v>
      </c>
      <c r="D31" s="16">
        <f t="shared" si="1"/>
        <v>212648</v>
      </c>
      <c r="E31" s="16">
        <f t="shared" si="1"/>
        <v>695006</v>
      </c>
    </row>
    <row r="32" spans="1:5" ht="15" thickTop="1" x14ac:dyDescent="0.3"/>
    <row r="36" spans="1:2" x14ac:dyDescent="0.3">
      <c r="A36" s="7" t="s">
        <v>38</v>
      </c>
      <c r="B36" s="13">
        <f>D21*B10</f>
        <v>94506</v>
      </c>
    </row>
  </sheetData>
  <mergeCells count="4">
    <mergeCell ref="A24:E24"/>
    <mergeCell ref="A25:E25"/>
    <mergeCell ref="A14:E14"/>
    <mergeCell ref="A15:E15"/>
  </mergeCells>
  <pageMargins left="0.7" right="0.7" top="0.75" bottom="0.75" header="0.3" footer="0.3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D33" sqref="D33"/>
    </sheetView>
  </sheetViews>
  <sheetFormatPr defaultRowHeight="14.4" x14ac:dyDescent="0.3"/>
  <cols>
    <col min="1" max="1" width="27.6640625" bestFit="1" customWidth="1"/>
    <col min="2" max="2" width="12.109375" bestFit="1" customWidth="1"/>
    <col min="3" max="3" width="13.6640625" bestFit="1" customWidth="1"/>
    <col min="4" max="4" width="12.109375" bestFit="1" customWidth="1"/>
    <col min="5" max="5" width="13.6640625" bestFit="1" customWidth="1"/>
  </cols>
  <sheetData>
    <row r="1" spans="1:5" x14ac:dyDescent="0.3">
      <c r="B1" t="s">
        <v>0</v>
      </c>
      <c r="C1" t="s">
        <v>1</v>
      </c>
      <c r="D1" t="s">
        <v>2</v>
      </c>
    </row>
    <row r="2" spans="1:5" x14ac:dyDescent="0.3">
      <c r="A2" t="s">
        <v>4</v>
      </c>
      <c r="B2" s="4">
        <v>360000</v>
      </c>
      <c r="C2" s="4">
        <v>320000</v>
      </c>
      <c r="D2" s="4">
        <v>250000</v>
      </c>
      <c r="E2" s="4"/>
    </row>
    <row r="3" spans="1:5" x14ac:dyDescent="0.3">
      <c r="A3" t="s">
        <v>10</v>
      </c>
      <c r="B3" s="4">
        <v>161950</v>
      </c>
      <c r="C3" s="4">
        <v>332490</v>
      </c>
      <c r="D3" s="4">
        <v>293800</v>
      </c>
      <c r="E3" s="4"/>
    </row>
    <row r="4" spans="1:5" x14ac:dyDescent="0.3">
      <c r="A4" t="s">
        <v>43</v>
      </c>
      <c r="B4" s="4">
        <v>269216</v>
      </c>
      <c r="C4" s="4">
        <v>236284</v>
      </c>
      <c r="D4" s="4">
        <v>189012</v>
      </c>
      <c r="E4" s="4"/>
    </row>
    <row r="5" spans="1:5" x14ac:dyDescent="0.3">
      <c r="A5" t="s">
        <v>55</v>
      </c>
      <c r="B5" s="4">
        <v>12000</v>
      </c>
      <c r="C5" s="4">
        <v>12000</v>
      </c>
      <c r="D5" s="4">
        <v>12000</v>
      </c>
      <c r="E5" s="4"/>
    </row>
    <row r="6" spans="1:5" x14ac:dyDescent="0.3">
      <c r="A6" t="s">
        <v>56</v>
      </c>
      <c r="B6" s="4"/>
      <c r="C6" s="4">
        <v>40000</v>
      </c>
      <c r="D6" s="4">
        <v>30000</v>
      </c>
      <c r="E6" s="4"/>
    </row>
    <row r="7" spans="1:5" x14ac:dyDescent="0.3">
      <c r="A7" t="s">
        <v>54</v>
      </c>
      <c r="B7" s="4">
        <v>15000</v>
      </c>
      <c r="C7" s="4">
        <v>15000</v>
      </c>
      <c r="D7" s="4">
        <v>15000</v>
      </c>
      <c r="E7" s="4"/>
    </row>
    <row r="8" spans="1:5" x14ac:dyDescent="0.3">
      <c r="A8" t="s">
        <v>57</v>
      </c>
      <c r="B8" s="12">
        <v>40000</v>
      </c>
      <c r="C8" s="12"/>
      <c r="D8" s="12"/>
      <c r="E8" s="12"/>
    </row>
    <row r="9" spans="1:5" x14ac:dyDescent="0.3">
      <c r="A9" t="s">
        <v>59</v>
      </c>
      <c r="B9" s="10">
        <f>SUM(B5:B8)</f>
        <v>67000</v>
      </c>
      <c r="C9" s="10">
        <f t="shared" ref="C9:D9" si="0">SUM(C5:C8)</f>
        <v>67000</v>
      </c>
      <c r="D9" s="10">
        <f t="shared" si="0"/>
        <v>57000</v>
      </c>
      <c r="E9" s="10"/>
    </row>
    <row r="10" spans="1:5" x14ac:dyDescent="0.3">
      <c r="A10" t="s">
        <v>44</v>
      </c>
      <c r="B10" s="21">
        <v>273600</v>
      </c>
      <c r="C10" s="21">
        <v>243200</v>
      </c>
      <c r="D10" s="21">
        <v>190000</v>
      </c>
    </row>
    <row r="11" spans="1:5" x14ac:dyDescent="0.3">
      <c r="A11" t="s">
        <v>60</v>
      </c>
      <c r="B11" s="26">
        <v>0.12</v>
      </c>
    </row>
    <row r="18" spans="1:5" x14ac:dyDescent="0.3">
      <c r="B18" t="s">
        <v>13</v>
      </c>
      <c r="C18" t="s">
        <v>14</v>
      </c>
      <c r="D18" t="s">
        <v>2</v>
      </c>
      <c r="E18" t="s">
        <v>23</v>
      </c>
    </row>
    <row r="19" spans="1:5" x14ac:dyDescent="0.3">
      <c r="A19" t="s">
        <v>39</v>
      </c>
      <c r="B19" s="17">
        <f>B2</f>
        <v>360000</v>
      </c>
      <c r="C19" s="17">
        <f>C2</f>
        <v>320000</v>
      </c>
      <c r="D19" s="17">
        <f>D2</f>
        <v>250000</v>
      </c>
      <c r="E19" s="17">
        <f>SUM(B19:D19)</f>
        <v>930000</v>
      </c>
    </row>
    <row r="20" spans="1:5" x14ac:dyDescent="0.3">
      <c r="A20" s="7" t="s">
        <v>40</v>
      </c>
      <c r="B20" s="17">
        <f>B3</f>
        <v>161950</v>
      </c>
      <c r="C20" s="17">
        <f>C3</f>
        <v>332490</v>
      </c>
      <c r="D20" s="17">
        <f>D3</f>
        <v>293800</v>
      </c>
      <c r="E20" s="17">
        <f>SUM(B20:D20)</f>
        <v>788240</v>
      </c>
    </row>
    <row r="21" spans="1:5" x14ac:dyDescent="0.3">
      <c r="A21" s="7" t="s">
        <v>41</v>
      </c>
      <c r="B21" s="23">
        <f>SUM(B19:B20)</f>
        <v>521950</v>
      </c>
      <c r="C21" s="23">
        <f t="shared" ref="C21:E21" si="1">SUM(C19:C20)</f>
        <v>652490</v>
      </c>
      <c r="D21" s="23">
        <f t="shared" si="1"/>
        <v>543800</v>
      </c>
      <c r="E21" s="23">
        <f t="shared" si="1"/>
        <v>1718240</v>
      </c>
    </row>
    <row r="22" spans="1:5" x14ac:dyDescent="0.3">
      <c r="A22" s="7" t="s">
        <v>42</v>
      </c>
      <c r="B22" s="24"/>
      <c r="C22" s="24"/>
      <c r="D22" s="24"/>
      <c r="E22" s="24"/>
    </row>
    <row r="23" spans="1:5" x14ac:dyDescent="0.3">
      <c r="A23" s="7" t="s">
        <v>43</v>
      </c>
      <c r="B23" s="25">
        <v>229608</v>
      </c>
      <c r="C23" s="25">
        <v>252750</v>
      </c>
      <c r="D23" s="25">
        <v>212648</v>
      </c>
      <c r="E23" s="25">
        <v>695006</v>
      </c>
    </row>
    <row r="24" spans="1:5" x14ac:dyDescent="0.3">
      <c r="A24" s="7" t="s">
        <v>55</v>
      </c>
      <c r="B24" s="17">
        <f>B5</f>
        <v>12000</v>
      </c>
      <c r="C24" s="17">
        <f>C5</f>
        <v>12000</v>
      </c>
      <c r="D24" s="17">
        <f>D5</f>
        <v>12000</v>
      </c>
      <c r="E24" s="17">
        <f t="shared" ref="E24:E26" si="2">SUM(B24:D24)</f>
        <v>36000</v>
      </c>
    </row>
    <row r="25" spans="1:5" x14ac:dyDescent="0.3">
      <c r="A25" s="7" t="s">
        <v>58</v>
      </c>
      <c r="B25" s="17"/>
      <c r="C25" s="17">
        <f>C6</f>
        <v>40000</v>
      </c>
      <c r="D25" s="17">
        <f>D6</f>
        <v>30000</v>
      </c>
      <c r="E25" s="17">
        <f t="shared" si="2"/>
        <v>70000</v>
      </c>
    </row>
    <row r="26" spans="1:5" x14ac:dyDescent="0.3">
      <c r="A26" s="7" t="s">
        <v>44</v>
      </c>
      <c r="B26" s="17">
        <f>B10</f>
        <v>273600</v>
      </c>
      <c r="C26" s="17">
        <f>C10</f>
        <v>243200</v>
      </c>
      <c r="D26" s="17">
        <f>D10</f>
        <v>190000</v>
      </c>
      <c r="E26" s="17">
        <f t="shared" si="2"/>
        <v>706800</v>
      </c>
    </row>
    <row r="27" spans="1:5" x14ac:dyDescent="0.3">
      <c r="A27" s="7" t="s">
        <v>54</v>
      </c>
      <c r="B27" s="17">
        <f>B7</f>
        <v>15000</v>
      </c>
      <c r="C27" s="17">
        <f>C7</f>
        <v>15000</v>
      </c>
      <c r="D27" s="17">
        <f>D7</f>
        <v>15000</v>
      </c>
      <c r="E27" s="17">
        <f>SUM(B27:D27)</f>
        <v>45000</v>
      </c>
    </row>
    <row r="28" spans="1:5" x14ac:dyDescent="0.3">
      <c r="A28" s="7" t="s">
        <v>45</v>
      </c>
      <c r="B28" s="17">
        <f>B8</f>
        <v>40000</v>
      </c>
      <c r="C28" s="17"/>
      <c r="D28" s="17"/>
      <c r="E28" s="17">
        <f>SUM(B28:D28)</f>
        <v>40000</v>
      </c>
    </row>
    <row r="29" spans="1:5" x14ac:dyDescent="0.3">
      <c r="A29" s="7" t="s">
        <v>46</v>
      </c>
      <c r="B29" s="23">
        <f>SUM(B23:B28)</f>
        <v>570208</v>
      </c>
      <c r="C29" s="23">
        <f>SUM(C23:C28)</f>
        <v>562950</v>
      </c>
      <c r="D29" s="23">
        <f>SUM(D23:D28)</f>
        <v>459648</v>
      </c>
      <c r="E29" s="23">
        <f>SUM(E23:E28)</f>
        <v>1592806</v>
      </c>
    </row>
    <row r="30" spans="1:5" x14ac:dyDescent="0.3">
      <c r="A30" s="7" t="s">
        <v>47</v>
      </c>
      <c r="B30" s="17">
        <f>B21-B29</f>
        <v>-48258</v>
      </c>
      <c r="C30" s="17">
        <f t="shared" ref="C30:E30" si="3">C21-C29</f>
        <v>89540</v>
      </c>
      <c r="D30" s="17">
        <f t="shared" si="3"/>
        <v>84152</v>
      </c>
      <c r="E30" s="17">
        <f t="shared" si="3"/>
        <v>125434</v>
      </c>
    </row>
    <row r="31" spans="1:5" x14ac:dyDescent="0.3">
      <c r="A31" s="7" t="s">
        <v>48</v>
      </c>
      <c r="B31" s="17"/>
      <c r="C31" s="17"/>
      <c r="D31" s="17"/>
      <c r="E31" s="17"/>
    </row>
    <row r="32" spans="1:5" x14ac:dyDescent="0.3">
      <c r="A32" s="7" t="s">
        <v>49</v>
      </c>
      <c r="B32" s="17">
        <v>49000</v>
      </c>
      <c r="C32" s="17"/>
      <c r="D32" s="17"/>
      <c r="E32" s="27">
        <f>SUM(B32:D32)</f>
        <v>49000</v>
      </c>
    </row>
    <row r="33" spans="1:5" x14ac:dyDescent="0.3">
      <c r="A33" s="7" t="s">
        <v>50</v>
      </c>
      <c r="B33" s="17"/>
      <c r="C33" s="17">
        <f>B32+B34</f>
        <v>54880</v>
      </c>
      <c r="D33" s="17"/>
      <c r="E33" s="27">
        <f>SUM(B33:D33)</f>
        <v>54880</v>
      </c>
    </row>
    <row r="34" spans="1:5" x14ac:dyDescent="0.3">
      <c r="A34" s="7" t="s">
        <v>51</v>
      </c>
      <c r="B34" s="4">
        <f>B32*B11</f>
        <v>5880</v>
      </c>
      <c r="C34" s="1"/>
      <c r="D34" s="17"/>
      <c r="E34" s="1">
        <v>0.12</v>
      </c>
    </row>
    <row r="35" spans="1:5" x14ac:dyDescent="0.3">
      <c r="A35" s="7" t="s">
        <v>53</v>
      </c>
      <c r="B35" s="22">
        <f>B32</f>
        <v>49000</v>
      </c>
      <c r="C35" s="23"/>
      <c r="D35" s="23"/>
      <c r="E35" s="23">
        <f>E32</f>
        <v>49000</v>
      </c>
    </row>
    <row r="36" spans="1:5" x14ac:dyDescent="0.3">
      <c r="A36" s="7" t="s">
        <v>52</v>
      </c>
      <c r="B36" s="17">
        <f>B35-B30</f>
        <v>97258</v>
      </c>
      <c r="C36" s="17">
        <f>C30-C33</f>
        <v>34660</v>
      </c>
      <c r="D36" s="17">
        <f>D30</f>
        <v>84152</v>
      </c>
      <c r="E36" s="17">
        <f>E30-E33</f>
        <v>70554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229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Lim</dc:creator>
  <cp:lastModifiedBy>Timothy Lim</cp:lastModifiedBy>
  <cp:lastPrinted>2017-05-23T05:17:22Z</cp:lastPrinted>
  <dcterms:created xsi:type="dcterms:W3CDTF">2017-05-23T03:14:01Z</dcterms:created>
  <dcterms:modified xsi:type="dcterms:W3CDTF">2017-05-23T08:10:10Z</dcterms:modified>
</cp:coreProperties>
</file>